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DC Files\DDA\DDAs\METAMORA\2021-22\"/>
    </mc:Choice>
  </mc:AlternateContent>
  <xr:revisionPtr revIDLastSave="0" documentId="8_{B591473E-8F1D-5547-823A-B83AB3B41FB4}" xr6:coauthVersionLast="46" xr6:coauthVersionMax="46" xr10:uidLastSave="{00000000-0000-0000-0000-000000000000}"/>
  <bookViews>
    <workbookView xWindow="-60" yWindow="-60" windowWidth="20520" windowHeight="11040" xr2:uid="{00000000-000D-0000-FFFF-FFFF00000000}"/>
  </bookViews>
  <sheets>
    <sheet name="Sheet1" sheetId="1" r:id="rId1"/>
  </sheets>
  <definedNames>
    <definedName name="_xlnm.Print_Area" localSheetId="0">Sheet1!$C$1:$H$44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1" l="1"/>
  <c r="H9" i="1"/>
  <c r="F17" i="1"/>
  <c r="D41" i="1"/>
  <c r="D17" i="1"/>
  <c r="D18" i="1"/>
  <c r="D42" i="1"/>
  <c r="D43" i="1"/>
  <c r="F41" i="1"/>
  <c r="F18" i="1"/>
  <c r="H17" i="1"/>
  <c r="H18" i="1"/>
  <c r="H43" i="1"/>
  <c r="F42" i="1"/>
  <c r="F43" i="1"/>
  <c r="H42" i="1"/>
</calcChain>
</file>

<file path=xl/sharedStrings.xml><?xml version="1.0" encoding="utf-8"?>
<sst xmlns="http://schemas.openxmlformats.org/spreadsheetml/2006/main" count="49" uniqueCount="48">
  <si>
    <t>Downtown Development Authority</t>
  </si>
  <si>
    <t>Actual</t>
  </si>
  <si>
    <t>Thru</t>
  </si>
  <si>
    <t>Budget</t>
  </si>
  <si>
    <t>Revenues</t>
  </si>
  <si>
    <t>Village Taxes</t>
  </si>
  <si>
    <t>Interest</t>
  </si>
  <si>
    <t>Total Revenue</t>
  </si>
  <si>
    <t>Total Cash Available</t>
  </si>
  <si>
    <t>Expenses</t>
  </si>
  <si>
    <t>Total Expenses</t>
  </si>
  <si>
    <t>Excess Revenue/(Expenses)</t>
  </si>
  <si>
    <t xml:space="preserve">Ending Balance </t>
  </si>
  <si>
    <t>Village of Metamora</t>
  </si>
  <si>
    <t>Meeting Costs</t>
  </si>
  <si>
    <t xml:space="preserve">Reserve for Future Projects </t>
  </si>
  <si>
    <t>Administration/Legal</t>
  </si>
  <si>
    <t>Market Study/Retail Analysis</t>
  </si>
  <si>
    <t>Streetscape Maintenance</t>
  </si>
  <si>
    <t>Sidewalk/Street Contingency Fund</t>
  </si>
  <si>
    <t>Historical Society Building Improvements</t>
  </si>
  <si>
    <t>Village - Concerts in the Park</t>
  </si>
  <si>
    <t>Flowers for Downtown</t>
  </si>
  <si>
    <t>Lions - Fireworks MCD</t>
  </si>
  <si>
    <t>Fire Prevention Promotion</t>
  </si>
  <si>
    <t>Park Improvements</t>
  </si>
  <si>
    <t>Park Plan</t>
  </si>
  <si>
    <t>Metamora Country Days</t>
  </si>
  <si>
    <t>Township</t>
  </si>
  <si>
    <t>County</t>
  </si>
  <si>
    <t>Lapeer Development Corporation</t>
  </si>
  <si>
    <t>Holiday Decorations</t>
  </si>
  <si>
    <t>Façade Grant Program</t>
  </si>
  <si>
    <t>State PPT Reimbursement</t>
  </si>
  <si>
    <t>Sanitary Sewer and Water Upgrades</t>
  </si>
  <si>
    <t>2020-21</t>
  </si>
  <si>
    <t>Dpw/Village Services</t>
  </si>
  <si>
    <t>Donation</t>
  </si>
  <si>
    <t>2021-22</t>
  </si>
  <si>
    <t>Proposed</t>
  </si>
  <si>
    <t>Beginning Cash Balance (3/1/21)</t>
  </si>
  <si>
    <t>bal end Feb + Village, Twp county pymts due</t>
  </si>
  <si>
    <t>for 2020 capture</t>
  </si>
  <si>
    <t xml:space="preserve"> 2021-22 Budget</t>
  </si>
  <si>
    <t>Marketing Signage</t>
  </si>
  <si>
    <t>from FACADE</t>
  </si>
  <si>
    <t>to sidewalk/st. contingeny</t>
  </si>
  <si>
    <t>to Marketing Signage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</si>
</sst>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m/d/yy;@"/>
  </numFmts>
  <fonts count="5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centerContinuous"/>
    </xf>
    <xf numFmtId="164" fontId="0" fillId="0" borderId="0" xfId="1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7" fontId="0" fillId="0" borderId="0" xfId="0" applyNumberFormat="1"/>
    <xf numFmtId="164" fontId="3" fillId="0" borderId="0" xfId="0" applyNumberFormat="1" applyFont="1"/>
    <xf numFmtId="164" fontId="4" fillId="0" borderId="0" xfId="0" applyNumberFormat="1" applyFont="1" applyAlignment="1">
      <alignment horizontal="centerContinuous"/>
    </xf>
    <xf numFmtId="164" fontId="3" fillId="0" borderId="0" xfId="0" applyNumberFormat="1" applyFont="1" applyAlignment="1">
      <alignment horizontal="center"/>
    </xf>
    <xf numFmtId="164" fontId="3" fillId="0" borderId="0" xfId="0" quotePrefix="1" applyNumberFormat="1" applyFont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0" xfId="0" quotePrefix="1" applyNumberFormat="1" applyFont="1" applyAlignment="1">
      <alignment horizontal="left"/>
    </xf>
    <xf numFmtId="164" fontId="3" fillId="0" borderId="0" xfId="0" quotePrefix="1" applyNumberFormat="1" applyFont="1"/>
    <xf numFmtId="164" fontId="3" fillId="0" borderId="0" xfId="0" applyNumberFormat="1" applyFont="1" applyAlignment="1">
      <alignment horizontal="left"/>
    </xf>
    <xf numFmtId="164" fontId="3" fillId="0" borderId="1" xfId="0" applyNumberFormat="1" applyFont="1" applyBorder="1"/>
    <xf numFmtId="164" fontId="3" fillId="0" borderId="3" xfId="1" applyNumberFormat="1" applyFont="1" applyBorder="1"/>
    <xf numFmtId="164" fontId="4" fillId="0" borderId="0" xfId="0" applyNumberFormat="1" applyFont="1"/>
    <xf numFmtId="164" fontId="3" fillId="0" borderId="4" xfId="0" applyNumberFormat="1" applyFont="1" applyBorder="1"/>
    <xf numFmtId="7" fontId="3" fillId="0" borderId="4" xfId="0" applyNumberFormat="1" applyFont="1" applyBorder="1"/>
    <xf numFmtId="7" fontId="3" fillId="0" borderId="0" xfId="0" applyNumberFormat="1" applyFont="1"/>
    <xf numFmtId="7" fontId="3" fillId="0" borderId="1" xfId="0" applyNumberFormat="1" applyFont="1" applyBorder="1"/>
    <xf numFmtId="7" fontId="3" fillId="0" borderId="3" xfId="0" applyNumberFormat="1" applyFont="1" applyBorder="1"/>
    <xf numFmtId="164" fontId="3" fillId="0" borderId="0" xfId="0" applyNumberFormat="1" applyFont="1" applyAlignment="1"/>
    <xf numFmtId="0" fontId="0" fillId="0" borderId="0" xfId="0" applyAlignment="1"/>
    <xf numFmtId="165" fontId="3" fillId="0" borderId="1" xfId="0" quotePrefix="1" applyNumberFormat="1" applyFont="1" applyBorder="1" applyAlignment="1">
      <alignment horizontal="center"/>
    </xf>
    <xf numFmtId="164" fontId="1" fillId="0" borderId="0" xfId="0" applyNumberFormat="1" applyFont="1"/>
    <xf numFmtId="7" fontId="4" fillId="0" borderId="5" xfId="1" applyNumberFormat="1" applyFont="1" applyBorder="1"/>
    <xf numFmtId="164" fontId="3" fillId="0" borderId="0" xfId="0" quotePrefix="1" applyNumberFormat="1" applyFont="1" applyAlignment="1">
      <alignment horizontal="right"/>
    </xf>
    <xf numFmtId="7" fontId="3" fillId="0" borderId="0" xfId="0" applyNumberFormat="1" applyFont="1" applyAlignment="1">
      <alignment horizontal="right"/>
    </xf>
    <xf numFmtId="7" fontId="3" fillId="0" borderId="1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164" fontId="3" fillId="0" borderId="2" xfId="0" applyNumberFormat="1" applyFont="1" applyBorder="1" applyAlignment="1">
      <alignment horizontal="right"/>
    </xf>
    <xf numFmtId="164" fontId="3" fillId="0" borderId="3" xfId="1" applyNumberFormat="1" applyFont="1" applyBorder="1" applyAlignment="1">
      <alignment horizontal="right"/>
    </xf>
    <xf numFmtId="7" fontId="3" fillId="0" borderId="0" xfId="0" applyNumberFormat="1" applyFont="1" applyAlignment="1">
      <alignment vertical="top"/>
    </xf>
    <xf numFmtId="164" fontId="3" fillId="0" borderId="0" xfId="0" applyNumberFormat="1" applyFont="1" applyAlignment="1">
      <alignment horizontal="right" vertical="top"/>
    </xf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tabSelected="1" workbookViewId="0">
      <selection activeCell="K23" sqref="K23"/>
    </sheetView>
  </sheetViews>
  <sheetFormatPr defaultColWidth="9.296875" defaultRowHeight="13.5" x14ac:dyDescent="0.15"/>
  <cols>
    <col min="1" max="1" width="9.296875" style="1"/>
    <col min="2" max="2" width="2.09765625" style="1" customWidth="1"/>
    <col min="3" max="3" width="38.84765625" style="1" customWidth="1"/>
    <col min="4" max="4" width="18.44921875" style="1" customWidth="1"/>
    <col min="5" max="5" width="5.546875" style="1" customWidth="1"/>
    <col min="6" max="6" width="16.19921875" style="1" customWidth="1"/>
    <col min="7" max="7" width="4.34765625" style="1" customWidth="1"/>
    <col min="8" max="8" width="21.44921875" style="1" customWidth="1"/>
    <col min="9" max="9" width="3.296875" style="1" customWidth="1"/>
    <col min="10" max="10" width="12.8984375" style="1" customWidth="1"/>
    <col min="11" max="11" width="24.296875" style="1" customWidth="1"/>
    <col min="12" max="13" width="11.84765625" style="1" bestFit="1" customWidth="1"/>
    <col min="14" max="16384" width="9.296875" style="1"/>
  </cols>
  <sheetData>
    <row r="1" spans="1:11" x14ac:dyDescent="0.15">
      <c r="A1" s="6"/>
      <c r="B1" s="7" t="s">
        <v>13</v>
      </c>
      <c r="C1" s="7"/>
      <c r="D1" s="7"/>
      <c r="E1" s="7"/>
      <c r="F1" s="7"/>
      <c r="G1" s="7"/>
      <c r="H1" s="7"/>
      <c r="I1" s="4"/>
      <c r="J1" s="4"/>
    </row>
    <row r="2" spans="1:11" x14ac:dyDescent="0.15">
      <c r="A2" s="6"/>
      <c r="B2" s="7" t="s">
        <v>0</v>
      </c>
      <c r="C2" s="7"/>
      <c r="D2" s="7"/>
      <c r="E2" s="7"/>
      <c r="F2" s="7"/>
      <c r="G2" s="7"/>
      <c r="H2" s="7"/>
      <c r="I2" s="4"/>
      <c r="J2" s="4"/>
    </row>
    <row r="3" spans="1:11" s="23" customFormat="1" x14ac:dyDescent="0.15">
      <c r="A3" s="22"/>
      <c r="D3" s="36" t="s">
        <v>43</v>
      </c>
      <c r="E3" s="37"/>
      <c r="F3" s="37"/>
    </row>
    <row r="4" spans="1:11" x14ac:dyDescent="0.15">
      <c r="A4" s="6"/>
      <c r="B4" s="6"/>
      <c r="C4" s="6"/>
      <c r="D4" s="6"/>
      <c r="E4" s="6"/>
      <c r="F4" s="6"/>
      <c r="G4" s="6"/>
      <c r="H4" s="6"/>
    </row>
    <row r="5" spans="1:11" x14ac:dyDescent="0.15">
      <c r="A5" s="6"/>
      <c r="B5" s="6"/>
      <c r="C5" s="6"/>
      <c r="D5" s="6"/>
      <c r="E5" s="6"/>
      <c r="F5" s="8" t="s">
        <v>1</v>
      </c>
      <c r="G5" s="6"/>
      <c r="H5" s="8" t="s">
        <v>39</v>
      </c>
    </row>
    <row r="6" spans="1:11" x14ac:dyDescent="0.15">
      <c r="A6" s="6"/>
      <c r="B6" s="6"/>
      <c r="C6" s="6"/>
      <c r="D6" s="8" t="s">
        <v>35</v>
      </c>
      <c r="E6" s="6"/>
      <c r="F6" s="8" t="s">
        <v>2</v>
      </c>
      <c r="G6" s="6"/>
      <c r="H6" s="9" t="s">
        <v>38</v>
      </c>
    </row>
    <row r="7" spans="1:11" x14ac:dyDescent="0.15">
      <c r="A7" s="6"/>
      <c r="B7" s="6"/>
      <c r="C7" s="6"/>
      <c r="D7" s="8" t="s">
        <v>3</v>
      </c>
      <c r="E7" s="6"/>
      <c r="F7" s="24">
        <v>44255</v>
      </c>
      <c r="G7" s="6"/>
      <c r="H7" s="10" t="s">
        <v>3</v>
      </c>
    </row>
    <row r="8" spans="1:11" x14ac:dyDescent="0.15">
      <c r="A8" s="6"/>
      <c r="B8" s="6"/>
      <c r="C8" s="6"/>
      <c r="D8" s="6"/>
      <c r="E8" s="6"/>
      <c r="F8" s="8"/>
      <c r="G8" s="6"/>
      <c r="H8" s="8"/>
    </row>
    <row r="9" spans="1:11" x14ac:dyDescent="0.15">
      <c r="A9" s="6"/>
      <c r="B9" s="11" t="s">
        <v>40</v>
      </c>
      <c r="C9" s="6"/>
      <c r="D9" s="27">
        <v>625293.41</v>
      </c>
      <c r="E9" s="12"/>
      <c r="F9" s="6">
        <v>511653.97</v>
      </c>
      <c r="G9" s="6"/>
      <c r="H9" s="6">
        <f>511653.97+95320.25+19209.86+52821.81</f>
        <v>679005.8899999999</v>
      </c>
      <c r="J9" s="25" t="s">
        <v>41</v>
      </c>
    </row>
    <row r="10" spans="1:11" x14ac:dyDescent="0.15">
      <c r="A10" s="6"/>
      <c r="B10" s="6" t="s">
        <v>4</v>
      </c>
      <c r="C10" s="6"/>
      <c r="D10" s="6"/>
      <c r="E10" s="6"/>
      <c r="F10" s="30"/>
      <c r="G10" s="6"/>
      <c r="H10" s="6"/>
      <c r="K10" s="25" t="s">
        <v>42</v>
      </c>
    </row>
    <row r="11" spans="1:11" x14ac:dyDescent="0.15">
      <c r="A11" s="6"/>
      <c r="B11" s="6"/>
      <c r="C11" s="13" t="s">
        <v>5</v>
      </c>
      <c r="D11" s="6">
        <v>95320.35</v>
      </c>
      <c r="E11" s="6"/>
      <c r="F11" s="28">
        <v>0</v>
      </c>
      <c r="G11" s="6"/>
      <c r="H11" s="6">
        <v>78282.59</v>
      </c>
    </row>
    <row r="12" spans="1:11" x14ac:dyDescent="0.15">
      <c r="A12" s="6"/>
      <c r="B12" s="6"/>
      <c r="C12" s="13" t="s">
        <v>28</v>
      </c>
      <c r="D12" s="6">
        <v>19209.86</v>
      </c>
      <c r="E12" s="6"/>
      <c r="F12" s="34">
        <v>0</v>
      </c>
      <c r="G12" s="6"/>
      <c r="H12" s="6">
        <v>20371.63</v>
      </c>
    </row>
    <row r="13" spans="1:11" x14ac:dyDescent="0.15">
      <c r="A13" s="6"/>
      <c r="B13" s="6"/>
      <c r="C13" s="13" t="s">
        <v>29</v>
      </c>
      <c r="D13" s="6">
        <v>52821.81</v>
      </c>
      <c r="E13" s="6"/>
      <c r="F13" s="33">
        <v>0</v>
      </c>
      <c r="G13" s="6"/>
      <c r="H13" s="6">
        <v>56091.74</v>
      </c>
    </row>
    <row r="14" spans="1:11" x14ac:dyDescent="0.15">
      <c r="A14" s="6"/>
      <c r="B14" s="6"/>
      <c r="C14" s="13" t="s">
        <v>33</v>
      </c>
      <c r="D14" s="6">
        <v>32695.62</v>
      </c>
      <c r="E14" s="6"/>
      <c r="F14" s="28">
        <v>52224.99</v>
      </c>
      <c r="G14" s="22"/>
      <c r="H14" s="6">
        <v>32695.62</v>
      </c>
    </row>
    <row r="15" spans="1:11" x14ac:dyDescent="0.15">
      <c r="A15" s="6"/>
      <c r="B15" s="6"/>
      <c r="C15" s="13" t="s">
        <v>37</v>
      </c>
      <c r="D15" s="6"/>
      <c r="E15" s="6"/>
      <c r="F15" s="28">
        <v>0</v>
      </c>
      <c r="G15" s="6"/>
      <c r="H15" s="6"/>
    </row>
    <row r="16" spans="1:11" x14ac:dyDescent="0.15">
      <c r="A16" s="6"/>
      <c r="B16" s="6"/>
      <c r="C16" s="6" t="s">
        <v>6</v>
      </c>
      <c r="D16" s="6">
        <v>8500</v>
      </c>
      <c r="E16" s="6"/>
      <c r="F16" s="29">
        <v>466.05</v>
      </c>
      <c r="G16" s="6"/>
      <c r="H16" s="14">
        <v>500</v>
      </c>
    </row>
    <row r="17" spans="1:12" x14ac:dyDescent="0.15">
      <c r="A17" s="6"/>
      <c r="B17" s="6" t="s">
        <v>7</v>
      </c>
      <c r="C17" s="6"/>
      <c r="D17" s="6">
        <f>SUM(D11:D16)</f>
        <v>208547.64</v>
      </c>
      <c r="E17" s="6"/>
      <c r="F17" s="31">
        <f>SUM(F11:F16)</f>
        <v>52691.040000000001</v>
      </c>
      <c r="G17" s="6"/>
      <c r="H17" s="6">
        <f>SUM(H11:H16)</f>
        <v>187941.58</v>
      </c>
    </row>
    <row r="18" spans="1:12" ht="14.25" thickBot="1" x14ac:dyDescent="0.2">
      <c r="A18" s="6"/>
      <c r="B18" s="6" t="s">
        <v>8</v>
      </c>
      <c r="C18" s="6"/>
      <c r="D18" s="6">
        <f>+D9+D17</f>
        <v>833841.05</v>
      </c>
      <c r="E18" s="6"/>
      <c r="F18" s="32">
        <f>+F9+F17</f>
        <v>564345.01</v>
      </c>
      <c r="G18" s="6"/>
      <c r="H18" s="15">
        <f>+H9+H17</f>
        <v>866947.46999999986</v>
      </c>
    </row>
    <row r="19" spans="1:12" ht="14.25" thickTop="1" x14ac:dyDescent="0.15">
      <c r="A19" s="6"/>
      <c r="B19" s="6"/>
      <c r="C19" s="6"/>
      <c r="D19" s="6"/>
      <c r="E19" s="6"/>
      <c r="F19" s="6"/>
      <c r="G19" s="6"/>
      <c r="H19" s="6"/>
    </row>
    <row r="20" spans="1:12" x14ac:dyDescent="0.15">
      <c r="A20" s="6"/>
      <c r="B20" s="6" t="s">
        <v>9</v>
      </c>
      <c r="C20" s="6"/>
      <c r="D20" s="6"/>
      <c r="E20" s="6"/>
      <c r="F20" s="6"/>
      <c r="G20" s="6"/>
      <c r="H20" s="16"/>
    </row>
    <row r="21" spans="1:12" x14ac:dyDescent="0.15">
      <c r="A21" s="6"/>
      <c r="B21" s="6"/>
      <c r="C21" s="6" t="s">
        <v>18</v>
      </c>
      <c r="D21" s="6">
        <v>40000</v>
      </c>
      <c r="E21" s="6"/>
      <c r="F21" s="6"/>
      <c r="G21" s="6"/>
      <c r="H21" s="6">
        <v>40000</v>
      </c>
      <c r="J21" s="25"/>
    </row>
    <row r="22" spans="1:12" x14ac:dyDescent="0.15">
      <c r="A22" s="6"/>
      <c r="B22" s="6"/>
      <c r="C22" s="6" t="s">
        <v>25</v>
      </c>
      <c r="D22" s="6">
        <v>25000</v>
      </c>
      <c r="E22" s="6"/>
      <c r="F22" s="6"/>
      <c r="G22" s="6"/>
      <c r="H22" s="6">
        <v>25000</v>
      </c>
    </row>
    <row r="23" spans="1:12" x14ac:dyDescent="0.15">
      <c r="A23" s="6"/>
      <c r="B23" s="6"/>
      <c r="C23" s="6" t="s">
        <v>26</v>
      </c>
      <c r="D23" s="6">
        <v>10000</v>
      </c>
      <c r="E23" s="6"/>
      <c r="F23" s="6"/>
      <c r="G23" s="6"/>
      <c r="H23" s="6">
        <v>10000</v>
      </c>
    </row>
    <row r="24" spans="1:12" x14ac:dyDescent="0.15">
      <c r="A24" s="6"/>
      <c r="B24" s="6"/>
      <c r="C24" s="6" t="s">
        <v>20</v>
      </c>
      <c r="D24" s="6">
        <v>10000</v>
      </c>
      <c r="E24" s="6"/>
      <c r="F24" s="6"/>
      <c r="G24" s="6"/>
      <c r="H24" s="6">
        <v>10000</v>
      </c>
    </row>
    <row r="25" spans="1:12" x14ac:dyDescent="0.15">
      <c r="A25" s="6"/>
      <c r="B25" s="6"/>
      <c r="C25" s="6" t="s">
        <v>21</v>
      </c>
      <c r="D25" s="6">
        <v>6000</v>
      </c>
      <c r="E25" s="6"/>
      <c r="F25" s="6">
        <v>5550</v>
      </c>
      <c r="G25" s="6"/>
      <c r="H25" s="6">
        <v>6000</v>
      </c>
    </row>
    <row r="26" spans="1:12" x14ac:dyDescent="0.15">
      <c r="A26" s="6"/>
      <c r="B26" s="6"/>
      <c r="C26" s="6" t="s">
        <v>22</v>
      </c>
      <c r="D26" s="6">
        <v>5000</v>
      </c>
      <c r="E26" s="6"/>
      <c r="F26" s="6">
        <v>2562.5</v>
      </c>
      <c r="G26" s="6"/>
      <c r="H26" s="6">
        <v>5000</v>
      </c>
    </row>
    <row r="27" spans="1:12" x14ac:dyDescent="0.15">
      <c r="A27" s="6"/>
      <c r="B27" s="6"/>
      <c r="C27" s="6" t="s">
        <v>36</v>
      </c>
      <c r="D27" s="6">
        <v>25000</v>
      </c>
      <c r="E27" s="6"/>
      <c r="F27" s="6">
        <v>18750</v>
      </c>
      <c r="G27" s="6"/>
      <c r="H27" s="6">
        <v>25000</v>
      </c>
    </row>
    <row r="28" spans="1:12" x14ac:dyDescent="0.15">
      <c r="A28" s="6"/>
      <c r="B28" s="6"/>
      <c r="C28" s="6" t="s">
        <v>23</v>
      </c>
      <c r="D28" s="6">
        <v>3800</v>
      </c>
      <c r="E28" s="6"/>
      <c r="F28" s="6"/>
      <c r="G28" s="6"/>
      <c r="H28" s="6">
        <v>3800</v>
      </c>
      <c r="K28" s="25" t="s">
        <v>45</v>
      </c>
      <c r="L28" s="1">
        <v>120000</v>
      </c>
    </row>
    <row r="29" spans="1:12" x14ac:dyDescent="0.15">
      <c r="A29" s="6"/>
      <c r="B29" s="6"/>
      <c r="C29" s="6" t="s">
        <v>19</v>
      </c>
      <c r="D29" s="6">
        <v>80000</v>
      </c>
      <c r="E29" s="6"/>
      <c r="F29" s="6">
        <v>10000</v>
      </c>
      <c r="G29" s="6"/>
      <c r="H29" s="16">
        <v>180000</v>
      </c>
      <c r="K29" s="25" t="s">
        <v>46</v>
      </c>
      <c r="L29" s="1">
        <v>100000</v>
      </c>
    </row>
    <row r="30" spans="1:12" x14ac:dyDescent="0.15">
      <c r="A30" s="6"/>
      <c r="B30" s="6"/>
      <c r="C30" s="6" t="s">
        <v>30</v>
      </c>
      <c r="D30" s="6">
        <v>2000</v>
      </c>
      <c r="E30" s="6"/>
      <c r="F30" s="6">
        <v>2000</v>
      </c>
      <c r="G30" s="6"/>
      <c r="H30" s="6">
        <v>2000</v>
      </c>
      <c r="K30" s="25" t="s">
        <v>47</v>
      </c>
      <c r="L30" s="1">
        <v>20000</v>
      </c>
    </row>
    <row r="31" spans="1:12" x14ac:dyDescent="0.15">
      <c r="A31" s="6"/>
      <c r="B31" s="6"/>
      <c r="C31" s="6" t="s">
        <v>16</v>
      </c>
      <c r="D31" s="6">
        <v>15000</v>
      </c>
      <c r="E31" s="6"/>
      <c r="F31" s="6">
        <v>688.14</v>
      </c>
      <c r="G31" s="6"/>
      <c r="H31" s="6">
        <v>15000</v>
      </c>
    </row>
    <row r="32" spans="1:12" x14ac:dyDescent="0.15">
      <c r="A32" s="6"/>
      <c r="B32" s="6"/>
      <c r="C32" s="6" t="s">
        <v>14</v>
      </c>
      <c r="D32" s="6">
        <v>2000</v>
      </c>
      <c r="E32" s="6"/>
      <c r="F32" s="6">
        <v>898.35</v>
      </c>
      <c r="G32" s="6"/>
      <c r="H32" s="6">
        <v>2000</v>
      </c>
    </row>
    <row r="33" spans="1:9" x14ac:dyDescent="0.15">
      <c r="A33" s="6"/>
      <c r="B33" s="6"/>
      <c r="C33" s="6" t="s">
        <v>34</v>
      </c>
      <c r="D33" s="6">
        <v>220843.46</v>
      </c>
      <c r="E33" s="6"/>
      <c r="F33" s="6"/>
      <c r="G33" s="6"/>
      <c r="H33" s="6">
        <v>220843.46</v>
      </c>
    </row>
    <row r="34" spans="1:9" s="35" customFormat="1" x14ac:dyDescent="0.15">
      <c r="A34" s="16"/>
      <c r="B34" s="16"/>
      <c r="C34" s="16" t="s">
        <v>44</v>
      </c>
      <c r="D34" s="16">
        <v>6000</v>
      </c>
      <c r="E34" s="16"/>
      <c r="F34" s="16"/>
      <c r="G34" s="16"/>
      <c r="H34" s="16">
        <v>26000</v>
      </c>
    </row>
    <row r="35" spans="1:9" x14ac:dyDescent="0.15">
      <c r="A35" s="6"/>
      <c r="B35" s="6"/>
      <c r="C35" s="6" t="s">
        <v>17</v>
      </c>
      <c r="D35" s="6">
        <v>10000</v>
      </c>
      <c r="E35" s="6"/>
      <c r="F35" s="6"/>
      <c r="G35" s="6"/>
      <c r="H35" s="6">
        <v>10000</v>
      </c>
    </row>
    <row r="36" spans="1:9" x14ac:dyDescent="0.15">
      <c r="A36" s="6"/>
      <c r="B36" s="6"/>
      <c r="C36" s="6" t="s">
        <v>31</v>
      </c>
      <c r="D36" s="6">
        <v>10000</v>
      </c>
      <c r="E36" s="6"/>
      <c r="F36" s="6">
        <v>15881.49</v>
      </c>
      <c r="G36" s="6"/>
      <c r="H36" s="6">
        <v>10000</v>
      </c>
    </row>
    <row r="37" spans="1:9" x14ac:dyDescent="0.15">
      <c r="A37" s="6"/>
      <c r="B37" s="6"/>
      <c r="C37" s="6" t="s">
        <v>27</v>
      </c>
      <c r="D37" s="6">
        <v>7000</v>
      </c>
      <c r="E37" s="6"/>
      <c r="F37" s="6"/>
      <c r="G37" s="6"/>
      <c r="H37" s="6">
        <v>7000</v>
      </c>
    </row>
    <row r="38" spans="1:9" x14ac:dyDescent="0.15">
      <c r="A38" s="6"/>
      <c r="B38" s="6"/>
      <c r="C38" s="6" t="s">
        <v>24</v>
      </c>
      <c r="D38" s="6">
        <v>1000</v>
      </c>
      <c r="E38" s="6"/>
      <c r="F38" s="6"/>
      <c r="G38" s="6"/>
      <c r="H38" s="6">
        <v>1000</v>
      </c>
    </row>
    <row r="39" spans="1:9" s="35" customFormat="1" x14ac:dyDescent="0.15">
      <c r="A39" s="16"/>
      <c r="B39" s="16"/>
      <c r="C39" s="16" t="s">
        <v>32</v>
      </c>
      <c r="D39" s="16">
        <v>270000</v>
      </c>
      <c r="E39" s="16"/>
      <c r="F39" s="16">
        <v>110000</v>
      </c>
      <c r="G39" s="16"/>
      <c r="H39" s="16">
        <v>150000</v>
      </c>
    </row>
    <row r="40" spans="1:9" x14ac:dyDescent="0.15">
      <c r="A40" s="6"/>
      <c r="B40" s="6"/>
      <c r="C40" s="6" t="s">
        <v>15</v>
      </c>
      <c r="D40" s="6">
        <v>85197.59</v>
      </c>
      <c r="E40" s="6"/>
      <c r="F40" s="6"/>
      <c r="G40" s="6"/>
      <c r="H40" s="6">
        <v>118304.01</v>
      </c>
    </row>
    <row r="41" spans="1:9" x14ac:dyDescent="0.15">
      <c r="A41" s="6"/>
      <c r="B41" s="6" t="s">
        <v>10</v>
      </c>
      <c r="C41" s="6"/>
      <c r="D41" s="6">
        <f>SUM(D21:D40)</f>
        <v>833841.04999999993</v>
      </c>
      <c r="E41" s="6"/>
      <c r="F41" s="17">
        <f>SUM(F21:F40)</f>
        <v>166330.47999999998</v>
      </c>
      <c r="G41" s="6"/>
      <c r="H41" s="17">
        <f>SUM(H21:H40)</f>
        <v>866947.47</v>
      </c>
    </row>
    <row r="42" spans="1:9" x14ac:dyDescent="0.15">
      <c r="A42" s="6"/>
      <c r="B42" s="6"/>
      <c r="C42" s="6" t="s">
        <v>11</v>
      </c>
      <c r="D42" s="6">
        <f>D18-D41</f>
        <v>0</v>
      </c>
      <c r="E42" s="19"/>
      <c r="F42" s="20">
        <f>+F17-F41</f>
        <v>-113639.43999999997</v>
      </c>
      <c r="G42" s="19"/>
      <c r="H42" s="18">
        <f>H18-H41</f>
        <v>0</v>
      </c>
      <c r="I42" s="5"/>
    </row>
    <row r="43" spans="1:9" ht="14.25" thickBot="1" x14ac:dyDescent="0.2">
      <c r="A43" s="6"/>
      <c r="B43" s="6"/>
      <c r="C43" s="11" t="s">
        <v>12</v>
      </c>
      <c r="D43" s="6">
        <f>D18-D41</f>
        <v>0</v>
      </c>
      <c r="E43" s="19"/>
      <c r="F43" s="26">
        <f>+F9+F42</f>
        <v>398014.53</v>
      </c>
      <c r="G43" s="19"/>
      <c r="H43" s="21">
        <f>H18-H41</f>
        <v>0</v>
      </c>
      <c r="I43" s="5"/>
    </row>
    <row r="44" spans="1:9" ht="14.25" thickTop="1" x14ac:dyDescent="0.15"/>
    <row r="45" spans="1:9" x14ac:dyDescent="0.15">
      <c r="D45" s="2"/>
      <c r="E45" s="2"/>
      <c r="F45" s="3"/>
      <c r="G45" s="2"/>
      <c r="H45" s="3"/>
    </row>
  </sheetData>
  <mergeCells count="1">
    <mergeCell ref="D3:F3"/>
  </mergeCells>
  <phoneticPr fontId="0" type="noConversion"/>
  <printOptions horizontalCentered="1"/>
  <pageMargins left="0.36" right="0.33" top="0.5" bottom="0.28000000000000003" header="0.22" footer="0.23"/>
  <pageSetup orientation="portrait" r:id="rId1"/>
  <headerFooter alignWithMargins="0">
    <oddFooter>&amp;C&amp;6Prepared by Lapeer Development Corporation&amp;R&amp;6&amp;F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System2</dc:creator>
  <cp:lastModifiedBy>Patricia</cp:lastModifiedBy>
  <cp:lastPrinted>2021-03-08T20:24:46Z</cp:lastPrinted>
  <dcterms:created xsi:type="dcterms:W3CDTF">1998-05-02T21:54:17Z</dcterms:created>
  <dcterms:modified xsi:type="dcterms:W3CDTF">2021-03-08T20:29:18Z</dcterms:modified>
</cp:coreProperties>
</file>